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28" activeTab="0"/>
  </bookViews>
  <sheets>
    <sheet name="2022" sheetId="1" r:id="rId1"/>
  </sheets>
  <definedNames/>
  <calcPr fullCalcOnLoad="1"/>
</workbook>
</file>

<file path=xl/sharedStrings.xml><?xml version="1.0" encoding="utf-8"?>
<sst xmlns="http://schemas.openxmlformats.org/spreadsheetml/2006/main" count="60" uniqueCount="60">
  <si>
    <t>EKK 1100</t>
  </si>
  <si>
    <t>EKK 1200</t>
  </si>
  <si>
    <t>EKK 2100</t>
  </si>
  <si>
    <t>Npk</t>
  </si>
  <si>
    <t>Ekonomiskās klasifikācijas kods</t>
  </si>
  <si>
    <t>Euro</t>
  </si>
  <si>
    <t>EKK 2200</t>
  </si>
  <si>
    <t>Pakalpojumu samaksa:</t>
  </si>
  <si>
    <t>EKK 2210</t>
  </si>
  <si>
    <t>pasta, telefona un citi sakaru pakalpojumi;</t>
  </si>
  <si>
    <t>EKK 2220</t>
  </si>
  <si>
    <t xml:space="preserve"> izdevumi par komunālajiem pakalpojumiem;</t>
  </si>
  <si>
    <t>EKK 2230</t>
  </si>
  <si>
    <t>iestādes administratīvie izdevumi un ar iestādes darbības nodrošināšanu saistītie izdevumi;</t>
  </si>
  <si>
    <t>EKK 2240</t>
  </si>
  <si>
    <t xml:space="preserve"> remontdarbi un iestāžu uzturēšanas pakalpojumi (izņemot ēku, būvju un ceļu kapitālo remontu);</t>
  </si>
  <si>
    <t>EKK 2250</t>
  </si>
  <si>
    <t xml:space="preserve">informācijas tehnoloģiju pakalpojumi; </t>
  </si>
  <si>
    <t>EKK 2260</t>
  </si>
  <si>
    <t>īres un nomas maksa .</t>
  </si>
  <si>
    <t>EKK 2300</t>
  </si>
  <si>
    <t>Krājumi, materiāli, energoresursi, preces, biroja preces un inventārs, kurus neuzskaita pamatkapitāla veidošanā .</t>
  </si>
  <si>
    <t>EKK 2310</t>
  </si>
  <si>
    <t>izdevumi par precēm iestādes darbības nodrošināšanai .</t>
  </si>
  <si>
    <t>EKK 2320</t>
  </si>
  <si>
    <t>kurināmais un enerģētiskie materiāli;</t>
  </si>
  <si>
    <t>EKK 2340</t>
  </si>
  <si>
    <t>zāles, ķimikālijas, laboratorijas preces, medicīniskās ierīces, medicīniskie instrumenti, laboratorijas dzīvnieki un to uzturēšana.</t>
  </si>
  <si>
    <t>EKK 2350</t>
  </si>
  <si>
    <t>kārtējā remonta un iestāžu uzturēšanas materiāli .</t>
  </si>
  <si>
    <t>EKK 2360</t>
  </si>
  <si>
    <t>valsts un pašvaldību aprūpē un apgādē esošo personu uzturēšanas izdevumi (izņemot ēdināšanas izdevumus (EKK 2363);</t>
  </si>
  <si>
    <t>EKK 2370</t>
  </si>
  <si>
    <t>mācību līdzekļi un materiāli (izņemot valsts budžeta dotācijas mācību līdzekļu iegādei);</t>
  </si>
  <si>
    <t>EKK 2400</t>
  </si>
  <si>
    <t>Izdevumi periodikas iegādei .</t>
  </si>
  <si>
    <t>Pamatlīdzekļu nolietojums</t>
  </si>
  <si>
    <t xml:space="preserve">Izglītojamo skaits vecumā no 1.5 līdz 4 gadiem  </t>
  </si>
  <si>
    <t>Izglītojamo skaits obligātajā sagatavošanā pamatizglītības ieguvei</t>
  </si>
  <si>
    <t>mācību līdzekļu iegādei</t>
  </si>
  <si>
    <t>Viena izglītojamā vecumā no 1,5 līdz 4gadiem vidējā izmaksa gadā</t>
  </si>
  <si>
    <t>Viena izglītojamā vecumā no 1,5 līdz 4gadiem vidējā izmaksa mēnesī</t>
  </si>
  <si>
    <t>pedagogu, kas īsteno obligāto sagatavošanu pamatizglītības ieguvei,  atalgojumam un valsts sociālās apdrošināšanas obligātajām iemaksām</t>
  </si>
  <si>
    <t>Viena izglītojamā , kas apgūst obligāto sagatavošanu pamatizglītības ieguvei, vidējā izmaksa gadā</t>
  </si>
  <si>
    <t>Viena izglītojamā , kas apgūst obligāto sagatavošanu pamatizglītības ieguvei, vidējā izmaksa mēnesī</t>
  </si>
  <si>
    <t>KOPĀ:</t>
  </si>
  <si>
    <r>
      <rPr>
        <b/>
        <sz val="10"/>
        <color indexed="8"/>
        <rFont val="Times New Roman"/>
        <family val="1"/>
      </rPr>
      <t>Atalgojumi</t>
    </r>
    <r>
      <rPr>
        <sz val="10"/>
        <color indexed="8"/>
        <rFont val="Times New Roman"/>
        <family val="1"/>
      </rPr>
      <t xml:space="preserve">  (izņemot pedagogu atalgojumu, kuru piešķir kā mērķdotāciju no valsts budžeta).</t>
    </r>
  </si>
  <si>
    <r>
      <rPr>
        <b/>
        <sz val="10"/>
        <color indexed="8"/>
        <rFont val="Times New Roman"/>
        <family val="1"/>
      </rPr>
      <t xml:space="preserve"> Darba devēja valsts sociālās apdrošināšanas obligātās iemaksas, pabalsti un kompensācijas</t>
    </r>
    <r>
      <rPr>
        <sz val="10"/>
        <color indexed="8"/>
        <rFont val="Times New Roman"/>
        <family val="1"/>
      </rPr>
      <t xml:space="preserve"> (izņemot valsts sociālās apdrošināšanas obligātās iemaksas, kuras piešķir kā mērķdotāciju no valsts budžeta).</t>
    </r>
  </si>
  <si>
    <r>
      <rPr>
        <b/>
        <sz val="10"/>
        <color indexed="8"/>
        <rFont val="Times New Roman"/>
        <family val="1"/>
      </rPr>
      <t>Mācību, darba un dienesta komandējumi, dienesta, darba braucieni</t>
    </r>
    <r>
      <rPr>
        <sz val="10"/>
        <color indexed="8"/>
        <rFont val="Times New Roman"/>
        <family val="1"/>
      </rPr>
      <t xml:space="preserve">  (izņemot tos, kas finansēti no Eiropas Savienības fondiem).</t>
    </r>
  </si>
  <si>
    <t>Apliecinu, ka tāmē iekļautie izdevumi ir veikti izmaksu periodā, tie atbilst normatīvajiem aktiem par izmaksu ekonomisko  klasifikāciju, norādītā informācija ir patiesa, aprēķins sakrīt ar iestādes gada pārskata datiem, kas iesniegti Valsts ieņēmumu dienestā</t>
  </si>
  <si>
    <t xml:space="preserve">Datums: </t>
  </si>
  <si>
    <t xml:space="preserve">Valsts budžeta  mērķdotācija, tajā skaitā: </t>
  </si>
  <si>
    <t>Izdevumi kopā izmaksu aprēķinam</t>
  </si>
  <si>
    <t xml:space="preserve">Dibinātāja paraksta tiesīgā persona         Linda Ozola, valdes locekle                                      </t>
  </si>
  <si>
    <t>Budžeta izdevumi 2023. gadā (novembris - decembris)</t>
  </si>
  <si>
    <r>
      <t>Izglītojamo skaits</t>
    </r>
    <r>
      <rPr>
        <sz val="10"/>
        <color indexed="8"/>
        <rFont val="Times New Roman"/>
        <family val="1"/>
      </rPr>
      <t xml:space="preserve">  uz 01.11.2023., tajā skaitā:</t>
    </r>
  </si>
  <si>
    <t>28.02.2024.</t>
  </si>
  <si>
    <t xml:space="preserve">Precizēta tāme par laika periodu 2023. gada novembris- decembris. </t>
  </si>
  <si>
    <t>SIA "Skolotājs" PPII "Mācos mācīties" izmaksu tāme  pēc iepriekšējā gada (2023.gada novembris -decembris) faktiski uzskaitītās naudas plūsmas</t>
  </si>
  <si>
    <t xml:space="preserve">Sakarā ar izglītības iestādes dibinātāja maiņu 2023.gada 01. novembrī, tāmes aprēķini ir veikti par periodu 2023.gada novembris-decembris.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</si>
</sst>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426]dddd\,\ yyyy\.\ &quot;gada&quot;\ d\.\ mmmm"/>
  </numFmts>
  <fonts count="51">
    <font>
      <sz val="11"/>
      <color theme="1"/>
      <name val="Calibri"/>
      <family val="2"/>
    </font>
    <font>
      <sz val="11"/>
      <color indexed="8"/>
      <name val="Calibri"/>
      <family val="2"/>
    </font>
    <font>
      <b/>
      <sz val="10"/>
      <color indexed="8"/>
      <name val="Times New Roman"/>
      <family val="1"/>
    </font>
    <font>
      <sz val="10"/>
      <name val="Arial"/>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i/>
      <sz val="10"/>
      <color indexed="8"/>
      <name val="Times New Roman"/>
      <family val="1"/>
    </font>
    <font>
      <b/>
      <sz val="10"/>
      <color indexed="8"/>
      <name val="Calibri"/>
      <family val="2"/>
    </font>
    <font>
      <b/>
      <sz val="12"/>
      <color indexed="8"/>
      <name val="Times New Roman"/>
      <family val="1"/>
    </font>
    <font>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0"/>
      <color rgb="FF000000"/>
      <name val="Times New Roman"/>
      <family val="1"/>
    </font>
    <font>
      <b/>
      <sz val="10"/>
      <color rgb="FF000000"/>
      <name val="Times New Roman"/>
      <family val="1"/>
    </font>
    <font>
      <b/>
      <sz val="10"/>
      <color theme="1"/>
      <name val="Times New Roman"/>
      <family val="1"/>
    </font>
    <font>
      <sz val="10"/>
      <color theme="1"/>
      <name val="Times New Roman"/>
      <family val="1"/>
    </font>
    <font>
      <b/>
      <i/>
      <sz val="10"/>
      <color rgb="FF000000"/>
      <name val="Times New Roman"/>
      <family val="1"/>
    </font>
    <font>
      <b/>
      <sz val="10"/>
      <color theme="1"/>
      <name val="Calibri"/>
      <family val="2"/>
    </font>
    <font>
      <b/>
      <sz val="12"/>
      <color theme="1"/>
      <name val="Times New Roman"/>
      <family val="1"/>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7">
    <xf numFmtId="0" fontId="0" fillId="0" borderId="0" xfId="0" applyFont="1" applyAlignment="1">
      <alignment/>
    </xf>
    <xf numFmtId="0" fontId="42" fillId="33" borderId="0" xfId="0" applyFont="1" applyFill="1" applyBorder="1" applyAlignment="1">
      <alignment/>
    </xf>
    <xf numFmtId="0" fontId="43" fillId="33" borderId="10" xfId="0" applyFont="1" applyFill="1" applyBorder="1" applyAlignment="1">
      <alignment horizontal="center" vertical="center" wrapText="1"/>
    </xf>
    <xf numFmtId="0" fontId="44" fillId="33" borderId="10" xfId="0" applyFont="1" applyFill="1" applyBorder="1" applyAlignment="1">
      <alignment horizontal="center" vertical="center"/>
    </xf>
    <xf numFmtId="0" fontId="43" fillId="33" borderId="10" xfId="0" applyFont="1" applyFill="1" applyBorder="1" applyAlignment="1">
      <alignment vertical="center" wrapText="1"/>
    </xf>
    <xf numFmtId="0" fontId="44" fillId="33" borderId="10" xfId="0" applyFont="1" applyFill="1" applyBorder="1" applyAlignment="1">
      <alignment vertical="center" wrapText="1"/>
    </xf>
    <xf numFmtId="2" fontId="43" fillId="33" borderId="10" xfId="0" applyNumberFormat="1" applyFont="1" applyFill="1" applyBorder="1" applyAlignment="1">
      <alignment horizontal="center" vertical="center" wrapText="1"/>
    </xf>
    <xf numFmtId="0" fontId="45" fillId="33" borderId="11" xfId="0" applyFont="1" applyFill="1" applyBorder="1" applyAlignment="1">
      <alignment horizontal="left"/>
    </xf>
    <xf numFmtId="0" fontId="0" fillId="33" borderId="12" xfId="0" applyFill="1" applyBorder="1" applyAlignment="1">
      <alignment horizontal="left"/>
    </xf>
    <xf numFmtId="0" fontId="43" fillId="33" borderId="10" xfId="0" applyFont="1" applyFill="1" applyBorder="1" applyAlignment="1">
      <alignment horizontal="center" vertical="center"/>
    </xf>
    <xf numFmtId="0" fontId="46" fillId="33" borderId="10" xfId="0" applyFont="1" applyFill="1" applyBorder="1" applyAlignment="1">
      <alignment vertical="center" wrapText="1"/>
    </xf>
    <xf numFmtId="0" fontId="47" fillId="33" borderId="10" xfId="0" applyFont="1" applyFill="1" applyBorder="1" applyAlignment="1">
      <alignment horizontal="center" vertical="center" wrapText="1"/>
    </xf>
    <xf numFmtId="0" fontId="46" fillId="33" borderId="0" xfId="0" applyFont="1" applyFill="1" applyBorder="1" applyAlignment="1">
      <alignment horizontal="left"/>
    </xf>
    <xf numFmtId="0" fontId="42" fillId="33" borderId="0" xfId="0" applyFont="1" applyFill="1" applyBorder="1" applyAlignment="1">
      <alignment wrapText="1"/>
    </xf>
    <xf numFmtId="0" fontId="42" fillId="33" borderId="0" xfId="0" applyFont="1" applyFill="1" applyBorder="1" applyAlignment="1">
      <alignment horizontal="center"/>
    </xf>
    <xf numFmtId="0" fontId="42" fillId="33" borderId="0" xfId="0" applyFont="1" applyFill="1" applyBorder="1" applyAlignment="1">
      <alignment horizontal="right"/>
    </xf>
    <xf numFmtId="2" fontId="44" fillId="33" borderId="10" xfId="0" applyNumberFormat="1" applyFont="1" applyFill="1" applyBorder="1" applyAlignment="1">
      <alignment horizontal="center" vertical="center" wrapText="1"/>
    </xf>
    <xf numFmtId="2" fontId="42" fillId="33" borderId="0" xfId="0" applyNumberFormat="1" applyFont="1" applyFill="1" applyBorder="1" applyAlignment="1">
      <alignment/>
    </xf>
    <xf numFmtId="2" fontId="47" fillId="33" borderId="10" xfId="0" applyNumberFormat="1"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48" fillId="33" borderId="0" xfId="0" applyFont="1" applyFill="1" applyBorder="1" applyAlignment="1">
      <alignment/>
    </xf>
    <xf numFmtId="0" fontId="49" fillId="33" borderId="13" xfId="0" applyFont="1" applyFill="1" applyBorder="1" applyAlignment="1">
      <alignment horizontal="left" wrapText="1"/>
    </xf>
    <xf numFmtId="0" fontId="0" fillId="33" borderId="13" xfId="0" applyFill="1" applyBorder="1" applyAlignment="1">
      <alignment wrapText="1"/>
    </xf>
    <xf numFmtId="0" fontId="49" fillId="33" borderId="13" xfId="0" applyFont="1" applyFill="1" applyBorder="1" applyAlignment="1">
      <alignment horizontal="left" wrapText="1"/>
    </xf>
    <xf numFmtId="0" fontId="0" fillId="33" borderId="13" xfId="0" applyFill="1" applyBorder="1" applyAlignment="1">
      <alignment wrapText="1"/>
    </xf>
    <xf numFmtId="0" fontId="46" fillId="33" borderId="14" xfId="0" applyFont="1" applyFill="1" applyBorder="1" applyAlignment="1">
      <alignment horizontal="left" wrapText="1"/>
    </xf>
    <xf numFmtId="0" fontId="50" fillId="33" borderId="14" xfId="0" applyFont="1" applyFill="1" applyBorder="1" applyAlignment="1">
      <alignment wrapText="1"/>
    </xf>
    <xf numFmtId="0" fontId="44" fillId="33" borderId="10" xfId="0" applyFont="1" applyFill="1" applyBorder="1" applyAlignment="1">
      <alignment horizontal="center" vertical="center" wrapText="1"/>
    </xf>
    <xf numFmtId="0" fontId="42" fillId="33" borderId="10" xfId="0" applyFont="1" applyFill="1" applyBorder="1" applyAlignment="1">
      <alignment horizontal="center" vertical="center" wrapText="1"/>
    </xf>
    <xf numFmtId="0" fontId="43" fillId="33" borderId="10" xfId="0" applyFont="1" applyFill="1" applyBorder="1" applyAlignment="1">
      <alignment horizontal="right" vertical="center"/>
    </xf>
    <xf numFmtId="0" fontId="42" fillId="33" borderId="10" xfId="0" applyFont="1" applyFill="1" applyBorder="1" applyAlignment="1">
      <alignment horizontal="right" vertical="center"/>
    </xf>
    <xf numFmtId="0" fontId="45" fillId="33" borderId="10" xfId="0" applyFont="1" applyFill="1" applyBorder="1" applyAlignment="1">
      <alignment/>
    </xf>
    <xf numFmtId="0" fontId="45" fillId="33" borderId="11" xfId="0" applyFont="1" applyFill="1" applyBorder="1" applyAlignment="1">
      <alignment horizontal="right"/>
    </xf>
    <xf numFmtId="0" fontId="0" fillId="33" borderId="12" xfId="0" applyFill="1" applyBorder="1" applyAlignment="1">
      <alignment horizontal="right"/>
    </xf>
    <xf numFmtId="0" fontId="40" fillId="33" borderId="13" xfId="0" applyFont="1" applyFill="1" applyBorder="1" applyAlignment="1">
      <alignment wrapText="1"/>
    </xf>
    <xf numFmtId="0" fontId="50" fillId="33" borderId="0" xfId="0" applyFont="1" applyFill="1" applyBorder="1" applyAlignment="1">
      <alignment wrapText="1"/>
    </xf>
    <xf numFmtId="0" fontId="46" fillId="33" borderId="0" xfId="0" applyFont="1" applyFill="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0"/>
  <sheetViews>
    <sheetView tabSelected="1" zoomScalePageLayoutView="0" workbookViewId="0" topLeftCell="A25">
      <selection activeCell="G33" sqref="G33"/>
    </sheetView>
  </sheetViews>
  <sheetFormatPr defaultColWidth="9.140625" defaultRowHeight="15"/>
  <cols>
    <col min="1" max="1" width="6.8515625" style="14" customWidth="1"/>
    <col min="2" max="2" width="12.140625" style="13" customWidth="1"/>
    <col min="3" max="3" width="65.140625" style="1" customWidth="1"/>
    <col min="4" max="4" width="10.421875" style="14" bestFit="1" customWidth="1"/>
    <col min="5" max="5" width="9.140625" style="1" customWidth="1"/>
    <col min="6" max="7" width="9.421875" style="1" bestFit="1" customWidth="1"/>
    <col min="8" max="16384" width="9.140625" style="1" customWidth="1"/>
  </cols>
  <sheetData>
    <row r="1" spans="1:4" ht="34.5" customHeight="1">
      <c r="A1" s="23" t="s">
        <v>58</v>
      </c>
      <c r="B1" s="24"/>
      <c r="C1" s="24"/>
      <c r="D1" s="24"/>
    </row>
    <row r="2" spans="1:4" ht="34.5" customHeight="1">
      <c r="A2" s="21"/>
      <c r="B2" s="22"/>
      <c r="C2" s="34" t="s">
        <v>57</v>
      </c>
      <c r="D2" s="22"/>
    </row>
    <row r="3" spans="1:4" ht="13.5">
      <c r="A3" s="27" t="s">
        <v>3</v>
      </c>
      <c r="B3" s="27" t="s">
        <v>4</v>
      </c>
      <c r="C3" s="27" t="s">
        <v>54</v>
      </c>
      <c r="D3" s="27" t="s">
        <v>5</v>
      </c>
    </row>
    <row r="4" spans="1:4" ht="13.5">
      <c r="A4" s="28"/>
      <c r="B4" s="27"/>
      <c r="C4" s="27"/>
      <c r="D4" s="28"/>
    </row>
    <row r="5" spans="1:6" ht="26.25">
      <c r="A5" s="2">
        <v>1</v>
      </c>
      <c r="B5" s="3" t="s">
        <v>0</v>
      </c>
      <c r="C5" s="4" t="s">
        <v>46</v>
      </c>
      <c r="D5" s="19">
        <v>35313.38</v>
      </c>
      <c r="F5" s="17"/>
    </row>
    <row r="6" spans="1:4" ht="39">
      <c r="A6" s="2">
        <v>2</v>
      </c>
      <c r="B6" s="3" t="s">
        <v>1</v>
      </c>
      <c r="C6" s="4" t="s">
        <v>47</v>
      </c>
      <c r="D6" s="16">
        <f>D5*23.59%</f>
        <v>8330.426341999999</v>
      </c>
    </row>
    <row r="7" spans="1:4" ht="26.25">
      <c r="A7" s="2">
        <v>3</v>
      </c>
      <c r="B7" s="3" t="s">
        <v>2</v>
      </c>
      <c r="C7" s="4" t="s">
        <v>48</v>
      </c>
      <c r="D7" s="19">
        <v>0</v>
      </c>
    </row>
    <row r="8" spans="1:4" ht="13.5">
      <c r="A8" s="2">
        <v>4</v>
      </c>
      <c r="B8" s="3" t="s">
        <v>6</v>
      </c>
      <c r="C8" s="5" t="s">
        <v>7</v>
      </c>
      <c r="D8" s="16">
        <f>SUM(D9:D14)</f>
        <v>7652.75</v>
      </c>
    </row>
    <row r="9" spans="1:4" ht="13.5">
      <c r="A9" s="2">
        <v>5</v>
      </c>
      <c r="B9" s="3" t="s">
        <v>8</v>
      </c>
      <c r="C9" s="4" t="s">
        <v>9</v>
      </c>
      <c r="D9" s="6">
        <v>40.5</v>
      </c>
    </row>
    <row r="10" spans="1:4" ht="13.5">
      <c r="A10" s="2">
        <v>6</v>
      </c>
      <c r="B10" s="3" t="s">
        <v>10</v>
      </c>
      <c r="C10" s="4" t="s">
        <v>11</v>
      </c>
      <c r="D10" s="2">
        <v>246.75</v>
      </c>
    </row>
    <row r="11" spans="1:4" ht="26.25">
      <c r="A11" s="2">
        <v>7</v>
      </c>
      <c r="B11" s="3" t="s">
        <v>12</v>
      </c>
      <c r="C11" s="4" t="s">
        <v>13</v>
      </c>
      <c r="D11" s="2">
        <v>26.5</v>
      </c>
    </row>
    <row r="12" spans="1:4" ht="26.25">
      <c r="A12" s="2">
        <v>8</v>
      </c>
      <c r="B12" s="3" t="s">
        <v>14</v>
      </c>
      <c r="C12" s="4" t="s">
        <v>15</v>
      </c>
      <c r="D12" s="2">
        <v>3200</v>
      </c>
    </row>
    <row r="13" spans="1:4" ht="13.5">
      <c r="A13" s="2">
        <v>9</v>
      </c>
      <c r="B13" s="3" t="s">
        <v>16</v>
      </c>
      <c r="C13" s="4" t="s">
        <v>17</v>
      </c>
      <c r="D13" s="2">
        <v>25</v>
      </c>
    </row>
    <row r="14" spans="1:4" ht="13.5">
      <c r="A14" s="2">
        <v>10</v>
      </c>
      <c r="B14" s="3" t="s">
        <v>18</v>
      </c>
      <c r="C14" s="4" t="s">
        <v>19</v>
      </c>
      <c r="D14" s="2">
        <v>4114</v>
      </c>
    </row>
    <row r="15" spans="1:4" ht="26.25">
      <c r="A15" s="2">
        <v>11</v>
      </c>
      <c r="B15" s="3" t="s">
        <v>20</v>
      </c>
      <c r="C15" s="5" t="s">
        <v>21</v>
      </c>
      <c r="D15" s="16">
        <f>D16+D17+D18+D19+D20+D21</f>
        <v>6045.280000000001</v>
      </c>
    </row>
    <row r="16" spans="1:12" ht="13.5">
      <c r="A16" s="2">
        <v>12</v>
      </c>
      <c r="B16" s="3" t="s">
        <v>22</v>
      </c>
      <c r="C16" s="4" t="s">
        <v>23</v>
      </c>
      <c r="D16" s="2">
        <v>1125.3</v>
      </c>
      <c r="L16" s="20"/>
    </row>
    <row r="17" spans="1:4" ht="13.5">
      <c r="A17" s="2">
        <v>13</v>
      </c>
      <c r="B17" s="3" t="s">
        <v>24</v>
      </c>
      <c r="C17" s="4" t="s">
        <v>25</v>
      </c>
      <c r="D17" s="2">
        <v>3905.51</v>
      </c>
    </row>
    <row r="18" spans="1:4" ht="26.25">
      <c r="A18" s="2">
        <v>14</v>
      </c>
      <c r="B18" s="3" t="s">
        <v>26</v>
      </c>
      <c r="C18" s="4" t="s">
        <v>27</v>
      </c>
      <c r="D18" s="2">
        <v>0</v>
      </c>
    </row>
    <row r="19" spans="1:4" ht="13.5">
      <c r="A19" s="2">
        <v>15</v>
      </c>
      <c r="B19" s="3" t="s">
        <v>28</v>
      </c>
      <c r="C19" s="4" t="s">
        <v>29</v>
      </c>
      <c r="D19" s="2">
        <v>800</v>
      </c>
    </row>
    <row r="20" spans="1:8" ht="26.25">
      <c r="A20" s="2">
        <v>16</v>
      </c>
      <c r="B20" s="3" t="s">
        <v>30</v>
      </c>
      <c r="C20" s="4" t="s">
        <v>31</v>
      </c>
      <c r="D20" s="2">
        <v>0</v>
      </c>
      <c r="H20" s="17"/>
    </row>
    <row r="21" spans="1:8" ht="26.25">
      <c r="A21" s="2">
        <v>17</v>
      </c>
      <c r="B21" s="3" t="s">
        <v>32</v>
      </c>
      <c r="C21" s="4" t="s">
        <v>33</v>
      </c>
      <c r="D21" s="2">
        <v>214.47</v>
      </c>
      <c r="H21" s="17"/>
    </row>
    <row r="22" spans="1:4" ht="13.5">
      <c r="A22" s="2">
        <v>18</v>
      </c>
      <c r="B22" s="3" t="s">
        <v>34</v>
      </c>
      <c r="C22" s="5" t="s">
        <v>35</v>
      </c>
      <c r="D22" s="19">
        <v>0</v>
      </c>
    </row>
    <row r="23" spans="1:4" ht="18.75" customHeight="1">
      <c r="A23" s="2">
        <v>19</v>
      </c>
      <c r="B23" s="31" t="s">
        <v>36</v>
      </c>
      <c r="C23" s="31"/>
      <c r="D23" s="19">
        <v>1250</v>
      </c>
    </row>
    <row r="24" spans="1:7" ht="18.75" customHeight="1">
      <c r="A24" s="2">
        <v>20</v>
      </c>
      <c r="B24" s="32" t="s">
        <v>45</v>
      </c>
      <c r="C24" s="33"/>
      <c r="D24" s="16">
        <f>SUM(D5,D6,D7,D8,D15,D22,D23)</f>
        <v>58591.836341999995</v>
      </c>
      <c r="F24" s="17"/>
      <c r="G24" s="17"/>
    </row>
    <row r="25" spans="1:4" ht="18.75" customHeight="1">
      <c r="A25" s="2">
        <v>21</v>
      </c>
      <c r="B25" s="7" t="s">
        <v>51</v>
      </c>
      <c r="C25" s="8"/>
      <c r="D25" s="16">
        <f>D26+D27</f>
        <v>9000</v>
      </c>
    </row>
    <row r="26" spans="1:4" ht="25.5" customHeight="1">
      <c r="A26" s="2">
        <v>22</v>
      </c>
      <c r="B26" s="7"/>
      <c r="C26" s="4" t="s">
        <v>42</v>
      </c>
      <c r="D26" s="2">
        <v>9000</v>
      </c>
    </row>
    <row r="27" spans="1:4" ht="18.75" customHeight="1">
      <c r="A27" s="2">
        <v>23</v>
      </c>
      <c r="B27" s="7"/>
      <c r="C27" s="4" t="s">
        <v>39</v>
      </c>
      <c r="D27" s="2">
        <v>0</v>
      </c>
    </row>
    <row r="28" spans="1:7" ht="18.75" customHeight="1">
      <c r="A28" s="2">
        <v>24</v>
      </c>
      <c r="B28" s="7" t="s">
        <v>52</v>
      </c>
      <c r="C28" s="8"/>
      <c r="D28" s="16">
        <f>SUM(D24,D25)</f>
        <v>67591.836342</v>
      </c>
      <c r="F28" s="17"/>
      <c r="G28" s="17"/>
    </row>
    <row r="29" spans="1:4" ht="21.75" customHeight="1">
      <c r="A29" s="2">
        <v>25</v>
      </c>
      <c r="B29" s="31" t="s">
        <v>55</v>
      </c>
      <c r="C29" s="31"/>
      <c r="D29" s="19">
        <f>D30+D31</f>
        <v>86</v>
      </c>
    </row>
    <row r="30" spans="1:4" ht="13.5">
      <c r="A30" s="2">
        <v>26</v>
      </c>
      <c r="B30" s="9"/>
      <c r="C30" s="10" t="s">
        <v>37</v>
      </c>
      <c r="D30" s="2">
        <v>46</v>
      </c>
    </row>
    <row r="31" spans="1:4" ht="13.5">
      <c r="A31" s="2">
        <v>27</v>
      </c>
      <c r="B31" s="9"/>
      <c r="C31" s="10" t="s">
        <v>38</v>
      </c>
      <c r="D31" s="2">
        <v>40</v>
      </c>
    </row>
    <row r="32" spans="1:4" ht="13.5">
      <c r="A32" s="2">
        <v>28</v>
      </c>
      <c r="B32" s="29" t="s">
        <v>40</v>
      </c>
      <c r="C32" s="30"/>
      <c r="D32" s="2">
        <f>ROUND(D28/D29,2)</f>
        <v>785.95</v>
      </c>
    </row>
    <row r="33" spans="1:4" ht="13.5">
      <c r="A33" s="2">
        <v>29</v>
      </c>
      <c r="B33" s="29" t="s">
        <v>41</v>
      </c>
      <c r="C33" s="30"/>
      <c r="D33" s="11">
        <f>ROUND(D28/D29/2,2)</f>
        <v>392.98</v>
      </c>
    </row>
    <row r="34" spans="1:4" ht="13.5">
      <c r="A34" s="2">
        <v>30</v>
      </c>
      <c r="B34" s="29" t="s">
        <v>43</v>
      </c>
      <c r="C34" s="30"/>
      <c r="D34" s="2">
        <f>ROUND((D28*D31/D29-D25)/D31,2)</f>
        <v>560.95</v>
      </c>
    </row>
    <row r="35" spans="1:4" ht="13.5">
      <c r="A35" s="2">
        <v>31</v>
      </c>
      <c r="B35" s="29" t="s">
        <v>44</v>
      </c>
      <c r="C35" s="30"/>
      <c r="D35" s="18">
        <f>ROUND((D28*D31/D29-D25)/D31/2,2)</f>
        <v>280.48</v>
      </c>
    </row>
    <row r="36" spans="1:4" ht="41.25" customHeight="1">
      <c r="A36" s="25" t="s">
        <v>49</v>
      </c>
      <c r="B36" s="26"/>
      <c r="C36" s="26"/>
      <c r="D36" s="26"/>
    </row>
    <row r="37" spans="1:4" ht="41.25" customHeight="1">
      <c r="A37" s="36" t="s">
        <v>59</v>
      </c>
      <c r="B37" s="36"/>
      <c r="C37" s="36"/>
      <c r="D37" s="35"/>
    </row>
    <row r="38" spans="1:2" ht="13.5">
      <c r="A38" s="12" t="s">
        <v>50</v>
      </c>
      <c r="B38" s="13" t="s">
        <v>56</v>
      </c>
    </row>
    <row r="40" spans="1:3" ht="13.5">
      <c r="A40" s="12" t="s">
        <v>53</v>
      </c>
      <c r="C40" s="15"/>
    </row>
  </sheetData>
  <sheetProtection/>
  <mergeCells count="14">
    <mergeCell ref="B24:C24"/>
    <mergeCell ref="B34:C34"/>
    <mergeCell ref="B35:C35"/>
    <mergeCell ref="A37:C37"/>
    <mergeCell ref="A1:D1"/>
    <mergeCell ref="A36:D36"/>
    <mergeCell ref="D3:D4"/>
    <mergeCell ref="B33:C33"/>
    <mergeCell ref="B32:C32"/>
    <mergeCell ref="B3:B4"/>
    <mergeCell ref="C3:C4"/>
    <mergeCell ref="B23:C23"/>
    <mergeCell ref="B29:C29"/>
    <mergeCell ref="A3:A4"/>
  </mergeCells>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Sarmīte Joma</dc:creator>
  <cp:keywords/>
  <dc:description/>
  <cp:lastModifiedBy>User</cp:lastModifiedBy>
  <cp:lastPrinted>2024-02-23T09:47:35Z</cp:lastPrinted>
  <dcterms:created xsi:type="dcterms:W3CDTF">2017-01-02T15:19:25Z</dcterms:created>
  <dcterms:modified xsi:type="dcterms:W3CDTF">2024-02-28T09:15:28Z</dcterms:modified>
  <cp:category/>
  <cp:version/>
  <cp:contentType/>
  <cp:contentStatus/>
</cp:coreProperties>
</file>